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24226"/>
  <xr:revisionPtr revIDLastSave="0" documentId="13_ncr:1_{6E00B150-690D-4BA5-BCB3-6ED32B635111}" xr6:coauthVersionLast="47" xr6:coauthVersionMax="47" xr10:uidLastSave="{00000000-0000-0000-0000-000000000000}"/>
  <bookViews>
    <workbookView xWindow="28680" yWindow="-120" windowWidth="29040" windowHeight="15720" tabRatio="762" xr2:uid="{00000000-000D-0000-FFFF-FFFF00000000}"/>
  </bookViews>
  <sheets>
    <sheet name="PRORAČUNSKI KORISNICI" sheetId="7" r:id="rId1"/>
    <sheet name="RAZDJELI PRORAČUNA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8" l="1"/>
  <c r="F15" i="8"/>
  <c r="D15" i="8"/>
  <c r="D22" i="8"/>
  <c r="E15" i="8"/>
  <c r="F9" i="7"/>
  <c r="F10" i="7"/>
  <c r="F18" i="7" s="1"/>
  <c r="F11" i="7"/>
  <c r="F12" i="7"/>
  <c r="F13" i="7"/>
  <c r="F14" i="7"/>
  <c r="F22" i="8"/>
  <c r="K18" i="7"/>
  <c r="J18" i="7"/>
  <c r="H18" i="7"/>
  <c r="G18" i="7"/>
  <c r="E18" i="7"/>
  <c r="D18" i="7"/>
  <c r="D16" i="7"/>
  <c r="D17" i="7"/>
  <c r="L10" i="7"/>
  <c r="L18" i="7" s="1"/>
  <c r="I10" i="7"/>
  <c r="I18" i="7" s="1"/>
  <c r="I45" i="8" l="1"/>
  <c r="D44" i="8" l="1"/>
  <c r="C44" i="8"/>
  <c r="D42" i="8"/>
  <c r="F42" i="8" s="1"/>
  <c r="C42" i="8"/>
  <c r="D37" i="8"/>
  <c r="F37" i="8" s="1"/>
  <c r="C37" i="8"/>
  <c r="D29" i="8"/>
  <c r="C29" i="8"/>
  <c r="D27" i="8"/>
  <c r="F27" i="8" s="1"/>
  <c r="C27" i="8"/>
  <c r="K17" i="7"/>
  <c r="J17" i="7"/>
  <c r="H17" i="7"/>
  <c r="G17" i="7"/>
  <c r="E17" i="7"/>
  <c r="K16" i="7"/>
  <c r="J16" i="7"/>
  <c r="H16" i="7"/>
  <c r="E16" i="7"/>
  <c r="L13" i="7"/>
  <c r="L12" i="7"/>
  <c r="L11" i="7"/>
  <c r="L9" i="7"/>
  <c r="I13" i="7"/>
  <c r="I12" i="7"/>
  <c r="I11" i="7"/>
  <c r="E27" i="8" l="1"/>
  <c r="E29" i="8"/>
  <c r="E37" i="8"/>
  <c r="E42" i="8"/>
  <c r="C45" i="8"/>
  <c r="E44" i="8"/>
  <c r="F44" i="8"/>
  <c r="G44" i="8" s="1"/>
  <c r="D45" i="8"/>
  <c r="G27" i="8"/>
  <c r="H27" i="8" s="1"/>
  <c r="J27" i="8" s="1"/>
  <c r="K27" i="8" s="1"/>
  <c r="G37" i="8"/>
  <c r="H37" i="8" s="1"/>
  <c r="G42" i="8"/>
  <c r="H42" i="8" s="1"/>
  <c r="J42" i="8" s="1"/>
  <c r="K42" i="8" s="1"/>
  <c r="F29" i="8"/>
  <c r="H19" i="7"/>
  <c r="D19" i="7"/>
  <c r="E19" i="7"/>
  <c r="K19" i="7"/>
  <c r="L16" i="7"/>
  <c r="J19" i="7"/>
  <c r="F16" i="7"/>
  <c r="G16" i="7"/>
  <c r="G19" i="7" s="1"/>
  <c r="I9" i="7"/>
  <c r="I16" i="7" s="1"/>
  <c r="L14" i="7"/>
  <c r="L17" i="7" s="1"/>
  <c r="I14" i="7"/>
  <c r="I17" i="7" s="1"/>
  <c r="F17" i="7"/>
  <c r="E45" i="8" l="1"/>
  <c r="H44" i="8"/>
  <c r="J44" i="8" s="1"/>
  <c r="F45" i="8"/>
  <c r="G29" i="8"/>
  <c r="G45" i="8" s="1"/>
  <c r="J37" i="8"/>
  <c r="K37" i="8" s="1"/>
  <c r="L19" i="7"/>
  <c r="I19" i="7"/>
  <c r="F19" i="7"/>
  <c r="K44" i="8" l="1"/>
  <c r="H29" i="8"/>
  <c r="J29" i="8" s="1"/>
  <c r="K29" i="8" s="1"/>
  <c r="H45" i="8" l="1"/>
  <c r="J45" i="8"/>
  <c r="K45" i="8"/>
</calcChain>
</file>

<file path=xl/sharedStrings.xml><?xml version="1.0" encoding="utf-8"?>
<sst xmlns="http://schemas.openxmlformats.org/spreadsheetml/2006/main" count="118" uniqueCount="89">
  <si>
    <t>Naziv</t>
  </si>
  <si>
    <t>Izvor</t>
  </si>
  <si>
    <t>Limit 1.</t>
  </si>
  <si>
    <t>Limit 2.</t>
  </si>
  <si>
    <t xml:space="preserve">Limit 2. </t>
  </si>
  <si>
    <t>NAPOMENA:</t>
  </si>
  <si>
    <t>R.B.</t>
  </si>
  <si>
    <t>1.</t>
  </si>
  <si>
    <t>2.</t>
  </si>
  <si>
    <t>3.</t>
  </si>
  <si>
    <t>4.</t>
  </si>
  <si>
    <t>5.2.</t>
  </si>
  <si>
    <t>1.1.</t>
  </si>
  <si>
    <t>GRADSKA KNJIŽNICA ŽUPANJA</t>
  </si>
  <si>
    <t>Ukupno izvor</t>
  </si>
  <si>
    <t>SVEUKUPNO:</t>
  </si>
  <si>
    <t>GRAD ŽUPANJA</t>
  </si>
  <si>
    <t>J. J. Strossmayera 1</t>
  </si>
  <si>
    <t>OIB 60952110793</t>
  </si>
  <si>
    <t>Limit 1.    (€)</t>
  </si>
  <si>
    <t xml:space="preserve">Limit 1.  (€) </t>
  </si>
  <si>
    <t>Plan 2023. (€)</t>
  </si>
  <si>
    <t>Plan 2024. (€)</t>
  </si>
  <si>
    <t>Plan 2025. (€)</t>
  </si>
  <si>
    <t>Razdjel/Glava</t>
  </si>
  <si>
    <t>010-10</t>
  </si>
  <si>
    <t>020-20</t>
  </si>
  <si>
    <t>Obrazovanje</t>
  </si>
  <si>
    <t>020-30</t>
  </si>
  <si>
    <t>Dječji vrtić Maslačak</t>
  </si>
  <si>
    <t>020-40</t>
  </si>
  <si>
    <t>Kultura - Knjižnica</t>
  </si>
  <si>
    <t>Kultura - Muzej</t>
  </si>
  <si>
    <t>020-70</t>
  </si>
  <si>
    <t>Javni red i sigurnost</t>
  </si>
  <si>
    <t>025-10</t>
  </si>
  <si>
    <t>025-20</t>
  </si>
  <si>
    <t>025-30</t>
  </si>
  <si>
    <t>025-50</t>
  </si>
  <si>
    <t>UO za kom.gosp.prost.uređ. i geod.poslove</t>
  </si>
  <si>
    <t>030-10</t>
  </si>
  <si>
    <t>UO za financije</t>
  </si>
  <si>
    <t>UKUPNO</t>
  </si>
  <si>
    <t>Limit 1. (€)</t>
  </si>
  <si>
    <t>Limit 2. (€)</t>
  </si>
  <si>
    <t xml:space="preserve">Limit 1. (€) </t>
  </si>
  <si>
    <t>Komunalna naknada</t>
  </si>
  <si>
    <t>Komunalna djelatnost,izgradnja kom.infrastrukture</t>
  </si>
  <si>
    <t>Prostorno uređenje i zaštita okoliša</t>
  </si>
  <si>
    <t>5.5.</t>
  </si>
  <si>
    <t>2026. (€)</t>
  </si>
  <si>
    <t>2026. godina</t>
  </si>
  <si>
    <t>Prihodi i primici - ukupno</t>
  </si>
  <si>
    <t>2027. godina</t>
  </si>
  <si>
    <t>010</t>
  </si>
  <si>
    <t>020</t>
  </si>
  <si>
    <t>025</t>
  </si>
  <si>
    <t>030</t>
  </si>
  <si>
    <t>Rashodi i izdaci - ukupno</t>
  </si>
  <si>
    <t>GRADSKI MUZEJ ŽUPANJA</t>
  </si>
  <si>
    <t>JAVNA VATROGASNA POSTROJBA GRADA ŽUPANJA**</t>
  </si>
  <si>
    <t xml:space="preserve">** Nakon donošenja Odluka o minimalnim financijskim standardima od strane Vlade RH  izvršit će se korekcija limita ukoliko to bude potrebno. </t>
  </si>
  <si>
    <t>DJEČJI VRTIĆ MASLAČAK*</t>
  </si>
  <si>
    <t>2027. (€)</t>
  </si>
  <si>
    <t>RAZDJEL 020 GRADSKA SLUŽBA</t>
  </si>
  <si>
    <t>RAZDJEL 010 GRADSKO VIJEĆE</t>
  </si>
  <si>
    <t>RAZDJEL 025 UPRAVNI ODJEL ZA KOM.GOSP., PROST.UREĐENJE i GEOD.POSLOVE</t>
  </si>
  <si>
    <t>Tablica 1. Limiti ukupnih rashoda za izvore financiranja 1.1. -  opći prihodi i primici i 5.2. -ostale pomoći i darovnice, 5.5. - fiskalna održivost dječjih vrtića</t>
  </si>
  <si>
    <t xml:space="preserve">* U limit izvora 5.5. uključena isključivo sredstva za fiskalnu održivost vrtića (pomoć jedinicama lokalne samouprave), nakon donošenja Odluke o dodjeli sredstava za fiskalnu održivost dječjih vrtića od strane Vlade RH  izvršit će se korekcija limita ukoliko to bude potrebno. </t>
  </si>
  <si>
    <t>2028. godina</t>
  </si>
  <si>
    <t>Tablica 2. Limiti ukupnih rashoda po razdjelima proračuna Grada Županje za izvore financiranja opći prihodi i primici za razdoblje 2026.-2028. godine</t>
  </si>
  <si>
    <t xml:space="preserve">Planirani prihodi 2026. </t>
  </si>
  <si>
    <t>2028. (€)</t>
  </si>
  <si>
    <t>RAZDJEL 016 UPRAVNI ODJEL ZA POSLOVE GRADONAČELNIKA</t>
  </si>
  <si>
    <t>RAZDJEL 030 UPRAVNI ODJEL ZA FINANCIJE</t>
  </si>
  <si>
    <t>Gradsko Vijeće Županja</t>
  </si>
  <si>
    <t>016</t>
  </si>
  <si>
    <t>Upravni odjel za poslove gradonačenika</t>
  </si>
  <si>
    <t>016-10</t>
  </si>
  <si>
    <t>020-10</t>
  </si>
  <si>
    <t>Gradska služba</t>
  </si>
  <si>
    <t>Javni red i sigurnost - Javna vatrogasna postrojba</t>
  </si>
  <si>
    <t>Izvor 1. Opći prihodi i primici</t>
  </si>
  <si>
    <t>Izvor 3. Vlastiti prihodi</t>
  </si>
  <si>
    <t>Izvor 4. Prihodi za posebne namjene</t>
  </si>
  <si>
    <t>Izvor 5. Pomoći</t>
  </si>
  <si>
    <t>Izvor 7. Prihodi od prodaje nefinancijske imovine</t>
  </si>
  <si>
    <t>Izvor 8. Namjenski primici</t>
  </si>
  <si>
    <t>nisu uključeni vlastiti izvori proračunskih korisnika (3.1. i 4.8.), niti u planirane prihode, niti u rashode razdjela 020 GRADSKA SLUŽBA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</si>
</sst>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00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Calibri"/>
      <family val="2"/>
      <scheme val="minor"/>
    </font>
    <font>
      <b/>
      <sz val="12"/>
      <name val="Calibri"/>
      <family val="2"/>
      <charset val="238"/>
      <scheme val="minor"/>
    </font>
    <font>
      <i/>
      <sz val="10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0.499984740745262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7" fillId="0" borderId="0"/>
    <xf numFmtId="0" fontId="8" fillId="0" borderId="0"/>
    <xf numFmtId="0" fontId="10" fillId="0" borderId="0"/>
  </cellStyleXfs>
  <cellXfs count="162">
    <xf numFmtId="0" fontId="0" fillId="0" borderId="0" xfId="0"/>
    <xf numFmtId="4" fontId="0" fillId="0" borderId="0" xfId="0" applyNumberFormat="1"/>
    <xf numFmtId="0" fontId="2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" fontId="1" fillId="0" borderId="0" xfId="0" applyNumberFormat="1" applyFont="1" applyAlignment="1">
      <alignment horizontal="right" vertical="justify"/>
    </xf>
    <xf numFmtId="4" fontId="1" fillId="5" borderId="13" xfId="0" applyNumberFormat="1" applyFont="1" applyFill="1" applyBorder="1" applyAlignment="1">
      <alignment horizontal="right" vertical="justify"/>
    </xf>
    <xf numFmtId="0" fontId="5" fillId="0" borderId="2" xfId="0" applyFont="1" applyBorder="1" applyAlignment="1">
      <alignment horizontal="left" vertical="justify"/>
    </xf>
    <xf numFmtId="0" fontId="0" fillId="0" borderId="5" xfId="0" applyBorder="1"/>
    <xf numFmtId="0" fontId="0" fillId="0" borderId="10" xfId="0" applyBorder="1"/>
    <xf numFmtId="0" fontId="5" fillId="2" borderId="7" xfId="0" applyFont="1" applyFill="1" applyBorder="1" applyAlignment="1">
      <alignment horizontal="justify" vertical="justify"/>
    </xf>
    <xf numFmtId="4" fontId="3" fillId="4" borderId="8" xfId="0" applyNumberFormat="1" applyFont="1" applyFill="1" applyBorder="1" applyAlignment="1">
      <alignment horizontal="center" vertical="justify"/>
    </xf>
    <xf numFmtId="4" fontId="3" fillId="3" borderId="7" xfId="0" applyNumberFormat="1" applyFont="1" applyFill="1" applyBorder="1" applyAlignment="1">
      <alignment horizontal="center" vertical="justify"/>
    </xf>
    <xf numFmtId="4" fontId="3" fillId="3" borderId="8" xfId="0" applyNumberFormat="1" applyFont="1" applyFill="1" applyBorder="1" applyAlignment="1">
      <alignment horizontal="center" vertical="justify"/>
    </xf>
    <xf numFmtId="4" fontId="3" fillId="3" borderId="9" xfId="0" applyNumberFormat="1" applyFont="1" applyFill="1" applyBorder="1" applyAlignment="1">
      <alignment horizontal="center" vertical="justify"/>
    </xf>
    <xf numFmtId="4" fontId="3" fillId="5" borderId="8" xfId="0" applyNumberFormat="1" applyFont="1" applyFill="1" applyBorder="1" applyAlignment="1">
      <alignment horizontal="center" vertical="justify"/>
    </xf>
    <xf numFmtId="4" fontId="3" fillId="5" borderId="9" xfId="0" applyNumberFormat="1" applyFont="1" applyFill="1" applyBorder="1" applyAlignment="1">
      <alignment horizontal="center" vertical="justify"/>
    </xf>
    <xf numFmtId="0" fontId="5" fillId="0" borderId="14" xfId="0" applyFont="1" applyBorder="1" applyAlignment="1">
      <alignment horizontal="center" vertical="center"/>
    </xf>
    <xf numFmtId="4" fontId="3" fillId="4" borderId="18" xfId="0" applyNumberFormat="1" applyFont="1" applyFill="1" applyBorder="1" applyAlignment="1">
      <alignment horizontal="center" vertical="justify"/>
    </xf>
    <xf numFmtId="4" fontId="3" fillId="5" borderId="18" xfId="0" applyNumberFormat="1" applyFont="1" applyFill="1" applyBorder="1" applyAlignment="1">
      <alignment horizontal="center" vertical="justify"/>
    </xf>
    <xf numFmtId="4" fontId="6" fillId="4" borderId="16" xfId="0" applyNumberFormat="1" applyFont="1" applyFill="1" applyBorder="1" applyAlignment="1">
      <alignment horizontal="right"/>
    </xf>
    <xf numFmtId="4" fontId="6" fillId="4" borderId="15" xfId="0" applyNumberFormat="1" applyFont="1" applyFill="1" applyBorder="1" applyAlignment="1">
      <alignment horizontal="right"/>
    </xf>
    <xf numFmtId="4" fontId="6" fillId="3" borderId="15" xfId="0" applyNumberFormat="1" applyFont="1" applyFill="1" applyBorder="1" applyAlignment="1">
      <alignment horizontal="right"/>
    </xf>
    <xf numFmtId="4" fontId="6" fillId="3" borderId="17" xfId="0" applyNumberFormat="1" applyFont="1" applyFill="1" applyBorder="1" applyAlignment="1">
      <alignment horizontal="right"/>
    </xf>
    <xf numFmtId="4" fontId="6" fillId="5" borderId="17" xfId="0" applyNumberFormat="1" applyFont="1" applyFill="1" applyBorder="1" applyAlignment="1">
      <alignment horizontal="right"/>
    </xf>
    <xf numFmtId="4" fontId="6" fillId="4" borderId="3" xfId="0" applyNumberFormat="1" applyFont="1" applyFill="1" applyBorder="1" applyAlignment="1">
      <alignment horizontal="right"/>
    </xf>
    <xf numFmtId="4" fontId="6" fillId="3" borderId="3" xfId="0" applyNumberFormat="1" applyFont="1" applyFill="1" applyBorder="1" applyAlignment="1">
      <alignment horizontal="right"/>
    </xf>
    <xf numFmtId="4" fontId="6" fillId="5" borderId="4" xfId="0" applyNumberFormat="1" applyFont="1" applyFill="1" applyBorder="1" applyAlignment="1">
      <alignment horizontal="right"/>
    </xf>
    <xf numFmtId="4" fontId="6" fillId="4" borderId="11" xfId="0" applyNumberFormat="1" applyFont="1" applyFill="1" applyBorder="1" applyAlignment="1">
      <alignment horizontal="right"/>
    </xf>
    <xf numFmtId="4" fontId="6" fillId="3" borderId="11" xfId="0" applyNumberFormat="1" applyFont="1" applyFill="1" applyBorder="1" applyAlignment="1">
      <alignment horizontal="right"/>
    </xf>
    <xf numFmtId="4" fontId="6" fillId="0" borderId="0" xfId="0" applyNumberFormat="1" applyFont="1" applyAlignment="1">
      <alignment horizontal="right"/>
    </xf>
    <xf numFmtId="4" fontId="3" fillId="0" borderId="0" xfId="0" applyNumberFormat="1" applyFont="1" applyAlignment="1">
      <alignment horizontal="right" vertical="justify"/>
    </xf>
    <xf numFmtId="4" fontId="6" fillId="0" borderId="3" xfId="0" applyNumberFormat="1" applyFont="1" applyBorder="1" applyAlignment="1">
      <alignment horizontal="right"/>
    </xf>
    <xf numFmtId="4" fontId="6" fillId="0" borderId="4" xfId="0" applyNumberFormat="1" applyFont="1" applyBorder="1" applyAlignment="1">
      <alignment horizontal="right"/>
    </xf>
    <xf numFmtId="4" fontId="6" fillId="0" borderId="1" xfId="0" applyNumberFormat="1" applyFont="1" applyBorder="1" applyAlignment="1">
      <alignment horizontal="right"/>
    </xf>
    <xf numFmtId="4" fontId="6" fillId="0" borderId="6" xfId="0" applyNumberFormat="1" applyFont="1" applyBorder="1" applyAlignment="1">
      <alignment horizontal="right"/>
    </xf>
    <xf numFmtId="4" fontId="6" fillId="0" borderId="11" xfId="0" applyNumberFormat="1" applyFont="1" applyBorder="1" applyAlignment="1">
      <alignment horizontal="right"/>
    </xf>
    <xf numFmtId="4" fontId="6" fillId="0" borderId="13" xfId="0" applyNumberFormat="1" applyFont="1" applyBorder="1" applyAlignment="1">
      <alignment horizontal="right"/>
    </xf>
    <xf numFmtId="4" fontId="6" fillId="4" borderId="22" xfId="0" applyNumberFormat="1" applyFont="1" applyFill="1" applyBorder="1" applyAlignment="1">
      <alignment horizontal="right"/>
    </xf>
    <xf numFmtId="4" fontId="6" fillId="4" borderId="23" xfId="0" applyNumberFormat="1" applyFont="1" applyFill="1" applyBorder="1" applyAlignment="1">
      <alignment horizontal="right"/>
    </xf>
    <xf numFmtId="4" fontId="6" fillId="4" borderId="24" xfId="0" applyNumberFormat="1" applyFont="1" applyFill="1" applyBorder="1" applyAlignment="1">
      <alignment horizontal="right"/>
    </xf>
    <xf numFmtId="4" fontId="3" fillId="4" borderId="19" xfId="0" applyNumberFormat="1" applyFont="1" applyFill="1" applyBorder="1" applyAlignment="1">
      <alignment horizontal="center" vertical="justify"/>
    </xf>
    <xf numFmtId="4" fontId="6" fillId="4" borderId="25" xfId="0" applyNumberFormat="1" applyFont="1" applyFill="1" applyBorder="1" applyAlignment="1">
      <alignment horizontal="right"/>
    </xf>
    <xf numFmtId="4" fontId="6" fillId="4" borderId="12" xfId="0" applyNumberFormat="1" applyFont="1" applyFill="1" applyBorder="1" applyAlignment="1">
      <alignment horizontal="right"/>
    </xf>
    <xf numFmtId="4" fontId="6" fillId="5" borderId="22" xfId="0" applyNumberFormat="1" applyFont="1" applyFill="1" applyBorder="1" applyAlignment="1">
      <alignment horizontal="right"/>
    </xf>
    <xf numFmtId="4" fontId="6" fillId="5" borderId="23" xfId="0" applyNumberFormat="1" applyFont="1" applyFill="1" applyBorder="1" applyAlignment="1">
      <alignment horizontal="right"/>
    </xf>
    <xf numFmtId="4" fontId="6" fillId="5" borderId="24" xfId="0" applyNumberFormat="1" applyFont="1" applyFill="1" applyBorder="1" applyAlignment="1">
      <alignment horizontal="right"/>
    </xf>
    <xf numFmtId="4" fontId="6" fillId="3" borderId="14" xfId="0" applyNumberFormat="1" applyFont="1" applyFill="1" applyBorder="1" applyAlignment="1">
      <alignment horizontal="right"/>
    </xf>
    <xf numFmtId="4" fontId="6" fillId="3" borderId="2" xfId="0" applyNumberFormat="1" applyFont="1" applyFill="1" applyBorder="1" applyAlignment="1">
      <alignment horizontal="right"/>
    </xf>
    <xf numFmtId="4" fontId="6" fillId="3" borderId="4" xfId="0" applyNumberFormat="1" applyFont="1" applyFill="1" applyBorder="1" applyAlignment="1">
      <alignment horizontal="right"/>
    </xf>
    <xf numFmtId="4" fontId="6" fillId="3" borderId="10" xfId="0" applyNumberFormat="1" applyFont="1" applyFill="1" applyBorder="1" applyAlignment="1">
      <alignment horizontal="right"/>
    </xf>
    <xf numFmtId="4" fontId="6" fillId="3" borderId="13" xfId="0" applyNumberFormat="1" applyFont="1" applyFill="1" applyBorder="1" applyAlignment="1">
      <alignment horizontal="right"/>
    </xf>
    <xf numFmtId="0" fontId="5" fillId="0" borderId="25" xfId="0" applyFont="1" applyBorder="1" applyAlignment="1">
      <alignment horizontal="center"/>
    </xf>
    <xf numFmtId="0" fontId="5" fillId="0" borderId="26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4" fontId="6" fillId="0" borderId="2" xfId="0" applyNumberFormat="1" applyFont="1" applyBorder="1" applyAlignment="1">
      <alignment horizontal="right"/>
    </xf>
    <xf numFmtId="4" fontId="6" fillId="0" borderId="5" xfId="0" applyNumberFormat="1" applyFont="1" applyBorder="1" applyAlignment="1">
      <alignment horizontal="right"/>
    </xf>
    <xf numFmtId="4" fontId="6" fillId="0" borderId="10" xfId="0" applyNumberFormat="1" applyFont="1" applyBorder="1" applyAlignment="1">
      <alignment horizontal="right"/>
    </xf>
    <xf numFmtId="0" fontId="5" fillId="0" borderId="0" xfId="0" applyFont="1"/>
    <xf numFmtId="4" fontId="5" fillId="0" borderId="0" xfId="0" applyNumberFormat="1" applyFont="1"/>
    <xf numFmtId="4" fontId="12" fillId="0" borderId="0" xfId="0" applyNumberFormat="1" applyFont="1"/>
    <xf numFmtId="0" fontId="5" fillId="0" borderId="1" xfId="0" applyFont="1" applyBorder="1"/>
    <xf numFmtId="4" fontId="5" fillId="4" borderId="1" xfId="0" applyNumberFormat="1" applyFont="1" applyFill="1" applyBorder="1"/>
    <xf numFmtId="0" fontId="12" fillId="0" borderId="0" xfId="0" applyFont="1"/>
    <xf numFmtId="4" fontId="2" fillId="0" borderId="0" xfId="0" applyNumberFormat="1" applyFont="1"/>
    <xf numFmtId="0" fontId="3" fillId="2" borderId="8" xfId="0" applyFont="1" applyFill="1" applyBorder="1" applyAlignment="1">
      <alignment horizontal="center" vertical="center" wrapText="1"/>
    </xf>
    <xf numFmtId="0" fontId="5" fillId="0" borderId="3" xfId="0" applyFont="1" applyBorder="1"/>
    <xf numFmtId="4" fontId="5" fillId="4" borderId="3" xfId="0" applyNumberFormat="1" applyFont="1" applyFill="1" applyBorder="1"/>
    <xf numFmtId="0" fontId="12" fillId="3" borderId="11" xfId="0" applyFont="1" applyFill="1" applyBorder="1"/>
    <xf numFmtId="4" fontId="12" fillId="3" borderId="11" xfId="0" applyNumberFormat="1" applyFont="1" applyFill="1" applyBorder="1"/>
    <xf numFmtId="4" fontId="12" fillId="3" borderId="27" xfId="0" applyNumberFormat="1" applyFont="1" applyFill="1" applyBorder="1"/>
    <xf numFmtId="4" fontId="12" fillId="7" borderId="15" xfId="0" applyNumberFormat="1" applyFont="1" applyFill="1" applyBorder="1"/>
    <xf numFmtId="0" fontId="3" fillId="0" borderId="0" xfId="0" applyFont="1"/>
    <xf numFmtId="4" fontId="3" fillId="0" borderId="0" xfId="0" applyNumberFormat="1" applyFont="1"/>
    <xf numFmtId="4" fontId="5" fillId="8" borderId="3" xfId="0" applyNumberFormat="1" applyFont="1" applyFill="1" applyBorder="1"/>
    <xf numFmtId="4" fontId="5" fillId="8" borderId="1" xfId="0" applyNumberFormat="1" applyFont="1" applyFill="1" applyBorder="1"/>
    <xf numFmtId="4" fontId="5" fillId="9" borderId="3" xfId="0" applyNumberFormat="1" applyFont="1" applyFill="1" applyBorder="1"/>
    <xf numFmtId="0" fontId="5" fillId="9" borderId="4" xfId="0" applyFont="1" applyFill="1" applyBorder="1"/>
    <xf numFmtId="0" fontId="12" fillId="9" borderId="4" xfId="0" applyFont="1" applyFill="1" applyBorder="1"/>
    <xf numFmtId="4" fontId="5" fillId="9" borderId="1" xfId="0" applyNumberFormat="1" applyFont="1" applyFill="1" applyBorder="1"/>
    <xf numFmtId="0" fontId="5" fillId="9" borderId="6" xfId="0" applyFont="1" applyFill="1" applyBorder="1"/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9" xfId="0" applyNumberFormat="1" applyFont="1" applyFill="1" applyBorder="1" applyAlignment="1">
      <alignment horizontal="center" vertical="center" wrapText="1"/>
    </xf>
    <xf numFmtId="4" fontId="5" fillId="4" borderId="2" xfId="0" applyNumberFormat="1" applyFont="1" applyFill="1" applyBorder="1"/>
    <xf numFmtId="4" fontId="5" fillId="4" borderId="4" xfId="0" applyNumberFormat="1" applyFont="1" applyFill="1" applyBorder="1"/>
    <xf numFmtId="4" fontId="12" fillId="3" borderId="10" xfId="0" applyNumberFormat="1" applyFont="1" applyFill="1" applyBorder="1"/>
    <xf numFmtId="4" fontId="12" fillId="3" borderId="13" xfId="0" applyNumberFormat="1" applyFont="1" applyFill="1" applyBorder="1"/>
    <xf numFmtId="4" fontId="5" fillId="4" borderId="5" xfId="0" applyNumberFormat="1" applyFont="1" applyFill="1" applyBorder="1"/>
    <xf numFmtId="4" fontId="5" fillId="4" borderId="6" xfId="0" applyNumberFormat="1" applyFont="1" applyFill="1" applyBorder="1"/>
    <xf numFmtId="4" fontId="12" fillId="7" borderId="14" xfId="0" applyNumberFormat="1" applyFont="1" applyFill="1" applyBorder="1"/>
    <xf numFmtId="4" fontId="12" fillId="7" borderId="17" xfId="0" applyNumberFormat="1" applyFont="1" applyFill="1" applyBorder="1"/>
    <xf numFmtId="4" fontId="5" fillId="8" borderId="2" xfId="0" applyNumberFormat="1" applyFont="1" applyFill="1" applyBorder="1"/>
    <xf numFmtId="4" fontId="5" fillId="8" borderId="4" xfId="0" applyNumberFormat="1" applyFont="1" applyFill="1" applyBorder="1"/>
    <xf numFmtId="4" fontId="12" fillId="3" borderId="28" xfId="0" applyNumberFormat="1" applyFont="1" applyFill="1" applyBorder="1"/>
    <xf numFmtId="4" fontId="5" fillId="8" borderId="5" xfId="0" applyNumberFormat="1" applyFont="1" applyFill="1" applyBorder="1"/>
    <xf numFmtId="4" fontId="5" fillId="8" borderId="29" xfId="0" applyNumberFormat="1" applyFont="1" applyFill="1" applyBorder="1"/>
    <xf numFmtId="4" fontId="5" fillId="9" borderId="2" xfId="0" applyNumberFormat="1" applyFont="1" applyFill="1" applyBorder="1"/>
    <xf numFmtId="4" fontId="5" fillId="9" borderId="5" xfId="0" applyNumberFormat="1" applyFont="1" applyFill="1" applyBorder="1"/>
    <xf numFmtId="0" fontId="12" fillId="7" borderId="16" xfId="0" applyFont="1" applyFill="1" applyBorder="1"/>
    <xf numFmtId="164" fontId="5" fillId="0" borderId="0" xfId="0" applyNumberFormat="1" applyFont="1"/>
    <xf numFmtId="4" fontId="13" fillId="0" borderId="0" xfId="0" applyNumberFormat="1" applyFont="1"/>
    <xf numFmtId="0" fontId="4" fillId="0" borderId="0" xfId="0" applyFont="1"/>
    <xf numFmtId="4" fontId="9" fillId="6" borderId="16" xfId="2" applyNumberFormat="1" applyFont="1" applyFill="1" applyBorder="1"/>
    <xf numFmtId="0" fontId="5" fillId="0" borderId="30" xfId="0" applyFont="1" applyBorder="1" applyAlignment="1">
      <alignment horizontal="center"/>
    </xf>
    <xf numFmtId="0" fontId="5" fillId="0" borderId="32" xfId="0" applyFont="1" applyBorder="1" applyAlignment="1">
      <alignment horizontal="center"/>
    </xf>
    <xf numFmtId="0" fontId="5" fillId="0" borderId="33" xfId="0" applyFont="1" applyBorder="1" applyAlignment="1">
      <alignment horizontal="center"/>
    </xf>
    <xf numFmtId="4" fontId="6" fillId="4" borderId="2" xfId="0" applyNumberFormat="1" applyFont="1" applyFill="1" applyBorder="1" applyAlignment="1">
      <alignment horizontal="right"/>
    </xf>
    <xf numFmtId="4" fontId="6" fillId="4" borderId="4" xfId="0" applyNumberFormat="1" applyFont="1" applyFill="1" applyBorder="1" applyAlignment="1">
      <alignment horizontal="right"/>
    </xf>
    <xf numFmtId="4" fontId="6" fillId="5" borderId="2" xfId="0" applyNumberFormat="1" applyFont="1" applyFill="1" applyBorder="1" applyAlignment="1">
      <alignment horizontal="right"/>
    </xf>
    <xf numFmtId="0" fontId="5" fillId="2" borderId="19" xfId="0" applyFont="1" applyFill="1" applyBorder="1" applyAlignment="1">
      <alignment horizontal="center"/>
    </xf>
    <xf numFmtId="0" fontId="5" fillId="0" borderId="34" xfId="0" applyFont="1" applyBorder="1" applyAlignment="1">
      <alignment horizontal="center"/>
    </xf>
    <xf numFmtId="49" fontId="3" fillId="2" borderId="7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/>
    <xf numFmtId="49" fontId="12" fillId="3" borderId="10" xfId="0" applyNumberFormat="1" applyFont="1" applyFill="1" applyBorder="1"/>
    <xf numFmtId="49" fontId="5" fillId="0" borderId="5" xfId="0" applyNumberFormat="1" applyFont="1" applyBorder="1"/>
    <xf numFmtId="49" fontId="12" fillId="7" borderId="14" xfId="0" applyNumberFormat="1" applyFont="1" applyFill="1" applyBorder="1"/>
    <xf numFmtId="0" fontId="3" fillId="0" borderId="0" xfId="0" applyFont="1" applyAlignment="1">
      <alignment wrapText="1"/>
    </xf>
    <xf numFmtId="0" fontId="5" fillId="2" borderId="36" xfId="0" applyFont="1" applyFill="1" applyBorder="1" applyAlignment="1">
      <alignment horizontal="center"/>
    </xf>
    <xf numFmtId="0" fontId="5" fillId="0" borderId="37" xfId="0" applyFont="1" applyBorder="1" applyAlignment="1">
      <alignment horizontal="center"/>
    </xf>
    <xf numFmtId="0" fontId="14" fillId="0" borderId="0" xfId="0" applyFont="1"/>
    <xf numFmtId="0" fontId="5" fillId="0" borderId="42" xfId="0" applyFont="1" applyBorder="1" applyAlignment="1">
      <alignment horizontal="center"/>
    </xf>
    <xf numFmtId="4" fontId="6" fillId="4" borderId="38" xfId="0" applyNumberFormat="1" applyFont="1" applyFill="1" applyBorder="1" applyAlignment="1">
      <alignment horizontal="right"/>
    </xf>
    <xf numFmtId="4" fontId="6" fillId="4" borderId="39" xfId="0" applyNumberFormat="1" applyFont="1" applyFill="1" applyBorder="1" applyAlignment="1">
      <alignment horizontal="right"/>
    </xf>
    <xf numFmtId="4" fontId="6" fillId="4" borderId="40" xfId="0" applyNumberFormat="1" applyFont="1" applyFill="1" applyBorder="1" applyAlignment="1">
      <alignment horizontal="right"/>
    </xf>
    <xf numFmtId="4" fontId="6" fillId="3" borderId="38" xfId="0" applyNumberFormat="1" applyFont="1" applyFill="1" applyBorder="1" applyAlignment="1">
      <alignment horizontal="right"/>
    </xf>
    <xf numFmtId="4" fontId="6" fillId="3" borderId="39" xfId="0" applyNumberFormat="1" applyFont="1" applyFill="1" applyBorder="1" applyAlignment="1">
      <alignment horizontal="right"/>
    </xf>
    <xf numFmtId="4" fontId="6" fillId="3" borderId="40" xfId="0" applyNumberFormat="1" applyFont="1" applyFill="1" applyBorder="1" applyAlignment="1">
      <alignment horizontal="right"/>
    </xf>
    <xf numFmtId="4" fontId="6" fillId="5" borderId="38" xfId="0" applyNumberFormat="1" applyFont="1" applyFill="1" applyBorder="1" applyAlignment="1">
      <alignment horizontal="right"/>
    </xf>
    <xf numFmtId="4" fontId="6" fillId="5" borderId="40" xfId="0" applyNumberFormat="1" applyFont="1" applyFill="1" applyBorder="1" applyAlignment="1">
      <alignment horizontal="right"/>
    </xf>
    <xf numFmtId="4" fontId="6" fillId="4" borderId="21" xfId="0" applyNumberFormat="1" applyFont="1" applyFill="1" applyBorder="1" applyAlignment="1">
      <alignment horizontal="right"/>
    </xf>
    <xf numFmtId="4" fontId="6" fillId="4" borderId="17" xfId="0" applyNumberFormat="1" applyFont="1" applyFill="1" applyBorder="1" applyAlignment="1">
      <alignment horizontal="right"/>
    </xf>
    <xf numFmtId="4" fontId="6" fillId="3" borderId="20" xfId="0" applyNumberFormat="1" applyFont="1" applyFill="1" applyBorder="1" applyAlignment="1">
      <alignment horizontal="right"/>
    </xf>
    <xf numFmtId="4" fontId="6" fillId="5" borderId="20" xfId="0" applyNumberFormat="1" applyFont="1" applyFill="1" applyBorder="1" applyAlignment="1">
      <alignment horizontal="right"/>
    </xf>
    <xf numFmtId="4" fontId="15" fillId="5" borderId="3" xfId="0" applyNumberFormat="1" applyFont="1" applyFill="1" applyBorder="1" applyAlignment="1">
      <alignment horizontal="right"/>
    </xf>
    <xf numFmtId="4" fontId="15" fillId="5" borderId="39" xfId="0" applyNumberFormat="1" applyFont="1" applyFill="1" applyBorder="1" applyAlignment="1">
      <alignment horizontal="right"/>
    </xf>
    <xf numFmtId="4" fontId="15" fillId="5" borderId="15" xfId="0" applyNumberFormat="1" applyFont="1" applyFill="1" applyBorder="1" applyAlignment="1">
      <alignment horizontal="right"/>
    </xf>
    <xf numFmtId="4" fontId="15" fillId="5" borderId="11" xfId="0" applyNumberFormat="1" applyFont="1" applyFill="1" applyBorder="1" applyAlignment="1">
      <alignment horizontal="right"/>
    </xf>
    <xf numFmtId="49" fontId="5" fillId="0" borderId="43" xfId="0" applyNumberFormat="1" applyFont="1" applyBorder="1"/>
    <xf numFmtId="0" fontId="5" fillId="0" borderId="44" xfId="0" applyFont="1" applyBorder="1"/>
    <xf numFmtId="4" fontId="5" fillId="4" borderId="43" xfId="0" applyNumberFormat="1" applyFont="1" applyFill="1" applyBorder="1"/>
    <xf numFmtId="4" fontId="5" fillId="4" borderId="44" xfId="0" applyNumberFormat="1" applyFont="1" applyFill="1" applyBorder="1"/>
    <xf numFmtId="4" fontId="5" fillId="4" borderId="29" xfId="0" applyNumberFormat="1" applyFont="1" applyFill="1" applyBorder="1"/>
    <xf numFmtId="4" fontId="5" fillId="8" borderId="43" xfId="0" applyNumberFormat="1" applyFont="1" applyFill="1" applyBorder="1"/>
    <xf numFmtId="4" fontId="5" fillId="8" borderId="44" xfId="0" applyNumberFormat="1" applyFont="1" applyFill="1" applyBorder="1"/>
    <xf numFmtId="4" fontId="5" fillId="9" borderId="43" xfId="0" applyNumberFormat="1" applyFont="1" applyFill="1" applyBorder="1"/>
    <xf numFmtId="4" fontId="5" fillId="9" borderId="44" xfId="0" applyNumberFormat="1" applyFont="1" applyFill="1" applyBorder="1"/>
    <xf numFmtId="0" fontId="5" fillId="9" borderId="29" xfId="0" applyFont="1" applyFill="1" applyBorder="1"/>
    <xf numFmtId="0" fontId="0" fillId="0" borderId="0" xfId="0" applyAlignment="1">
      <alignment horizontal="left" wrapText="1"/>
    </xf>
    <xf numFmtId="0" fontId="0" fillId="0" borderId="0" xfId="0" applyAlignment="1">
      <alignment horizontal="left"/>
    </xf>
    <xf numFmtId="0" fontId="11" fillId="6" borderId="25" xfId="0" applyFont="1" applyFill="1" applyBorder="1" applyAlignment="1">
      <alignment horizontal="left" vertical="center" wrapText="1"/>
    </xf>
    <xf numFmtId="0" fontId="11" fillId="6" borderId="1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3" fillId="0" borderId="31" xfId="0" applyFont="1" applyBorder="1" applyAlignment="1">
      <alignment horizontal="center"/>
    </xf>
    <xf numFmtId="0" fontId="5" fillId="0" borderId="7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4" fontId="9" fillId="6" borderId="9" xfId="2" applyNumberFormat="1" applyFont="1" applyFill="1" applyBorder="1" applyAlignment="1">
      <alignment horizontal="left" vertical="center"/>
    </xf>
    <xf numFmtId="4" fontId="9" fillId="6" borderId="41" xfId="2" applyNumberFormat="1" applyFont="1" applyFill="1" applyBorder="1" applyAlignment="1">
      <alignment horizontal="left" vertical="center"/>
    </xf>
  </cellXfs>
  <cellStyles count="4">
    <cellStyle name="Normalno" xfId="0" builtinId="0"/>
    <cellStyle name="Normalno 2" xfId="2" xr:uid="{6397345C-8E96-4193-8963-98C53887A35C}"/>
    <cellStyle name="Normalno 3" xfId="3" xr:uid="{D85354C6-8357-4E7C-85AB-D5E1AE45839D}"/>
    <cellStyle name="Obično_dec2007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25"/>
  <sheetViews>
    <sheetView tabSelected="1" zoomScaleNormal="100" workbookViewId="0">
      <selection activeCell="B1" sqref="B1"/>
    </sheetView>
  </sheetViews>
  <sheetFormatPr defaultRowHeight="15" x14ac:dyDescent="0.25"/>
  <cols>
    <col min="1" max="1" width="7.28515625" customWidth="1"/>
    <col min="2" max="2" width="39.85546875" customWidth="1"/>
    <col min="3" max="3" width="5.28515625" bestFit="1" customWidth="1"/>
    <col min="4" max="4" width="11.28515625" bestFit="1" customWidth="1"/>
    <col min="5" max="5" width="11.28515625" customWidth="1"/>
    <col min="6" max="12" width="11.28515625" bestFit="1" customWidth="1"/>
    <col min="13" max="13" width="11.7109375" bestFit="1" customWidth="1"/>
  </cols>
  <sheetData>
    <row r="1" spans="1:13" x14ac:dyDescent="0.25">
      <c r="B1" s="2" t="s">
        <v>16</v>
      </c>
    </row>
    <row r="2" spans="1:13" x14ac:dyDescent="0.25">
      <c r="B2" t="s">
        <v>17</v>
      </c>
    </row>
    <row r="3" spans="1:13" x14ac:dyDescent="0.25">
      <c r="B3" t="s">
        <v>18</v>
      </c>
    </row>
    <row r="5" spans="1:13" x14ac:dyDescent="0.25">
      <c r="A5" s="121" t="s">
        <v>67</v>
      </c>
      <c r="D5" s="1"/>
      <c r="E5" s="1"/>
    </row>
    <row r="6" spans="1:13" ht="15.75" thickBot="1" x14ac:dyDescent="0.3">
      <c r="D6" s="1"/>
      <c r="E6" s="1"/>
    </row>
    <row r="7" spans="1:13" ht="16.5" thickBot="1" x14ac:dyDescent="0.3">
      <c r="D7" s="155" t="s">
        <v>51</v>
      </c>
      <c r="E7" s="156"/>
      <c r="F7" s="157"/>
      <c r="G7" s="155" t="s">
        <v>53</v>
      </c>
      <c r="H7" s="156"/>
      <c r="I7" s="157"/>
      <c r="J7" s="155" t="s">
        <v>69</v>
      </c>
      <c r="K7" s="156"/>
      <c r="L7" s="157"/>
      <c r="M7" s="103"/>
    </row>
    <row r="8" spans="1:13" ht="31.5" customHeight="1" thickBot="1" x14ac:dyDescent="0.3">
      <c r="A8" s="11" t="s">
        <v>6</v>
      </c>
      <c r="B8" s="111" t="s">
        <v>0</v>
      </c>
      <c r="C8" s="119" t="s">
        <v>1</v>
      </c>
      <c r="D8" s="19" t="s">
        <v>19</v>
      </c>
      <c r="E8" s="12" t="s">
        <v>3</v>
      </c>
      <c r="F8" s="42" t="s">
        <v>21</v>
      </c>
      <c r="G8" s="13" t="s">
        <v>20</v>
      </c>
      <c r="H8" s="14" t="s">
        <v>4</v>
      </c>
      <c r="I8" s="15" t="s">
        <v>22</v>
      </c>
      <c r="J8" s="20" t="s">
        <v>2</v>
      </c>
      <c r="K8" s="16" t="s">
        <v>3</v>
      </c>
      <c r="L8" s="17" t="s">
        <v>23</v>
      </c>
    </row>
    <row r="9" spans="1:13" ht="15.75" x14ac:dyDescent="0.25">
      <c r="A9" s="158" t="s">
        <v>7</v>
      </c>
      <c r="B9" s="160" t="s">
        <v>62</v>
      </c>
      <c r="C9" s="120" t="s">
        <v>12</v>
      </c>
      <c r="D9" s="108">
        <v>800000</v>
      </c>
      <c r="E9" s="26">
        <v>0</v>
      </c>
      <c r="F9" s="109">
        <f t="shared" ref="F9:F14" si="0">D9+E9</f>
        <v>800000</v>
      </c>
      <c r="G9" s="49">
        <v>800000</v>
      </c>
      <c r="H9" s="27">
        <v>0</v>
      </c>
      <c r="I9" s="50">
        <f t="shared" ref="I9:I14" si="1">G9+H9</f>
        <v>800000</v>
      </c>
      <c r="J9" s="110">
        <v>800000</v>
      </c>
      <c r="K9" s="135">
        <v>0</v>
      </c>
      <c r="L9" s="28">
        <f t="shared" ref="L9:L14" si="2">J9+K9</f>
        <v>800000</v>
      </c>
    </row>
    <row r="10" spans="1:13" ht="16.5" thickBot="1" x14ac:dyDescent="0.3">
      <c r="A10" s="159"/>
      <c r="B10" s="161"/>
      <c r="C10" s="122" t="s">
        <v>49</v>
      </c>
      <c r="D10" s="123">
        <v>570000</v>
      </c>
      <c r="E10" s="124">
        <v>0</v>
      </c>
      <c r="F10" s="125">
        <f t="shared" si="0"/>
        <v>570000</v>
      </c>
      <c r="G10" s="126">
        <v>570000</v>
      </c>
      <c r="H10" s="127">
        <v>0</v>
      </c>
      <c r="I10" s="128">
        <f t="shared" si="1"/>
        <v>570000</v>
      </c>
      <c r="J10" s="129">
        <v>570000</v>
      </c>
      <c r="K10" s="136">
        <v>0</v>
      </c>
      <c r="L10" s="130">
        <f t="shared" si="2"/>
        <v>570000</v>
      </c>
    </row>
    <row r="11" spans="1:13" ht="15.75" customHeight="1" thickBot="1" x14ac:dyDescent="0.3">
      <c r="A11" s="18" t="s">
        <v>8</v>
      </c>
      <c r="B11" s="104" t="s">
        <v>13</v>
      </c>
      <c r="C11" s="105" t="s">
        <v>12</v>
      </c>
      <c r="D11" s="131">
        <v>267550</v>
      </c>
      <c r="E11" s="22">
        <v>0</v>
      </c>
      <c r="F11" s="132">
        <f t="shared" si="0"/>
        <v>267550</v>
      </c>
      <c r="G11" s="133">
        <v>267550</v>
      </c>
      <c r="H11" s="23">
        <v>0</v>
      </c>
      <c r="I11" s="24">
        <f t="shared" si="1"/>
        <v>267550</v>
      </c>
      <c r="J11" s="134">
        <v>267550</v>
      </c>
      <c r="K11" s="137">
        <v>0</v>
      </c>
      <c r="L11" s="25">
        <f t="shared" si="2"/>
        <v>267550</v>
      </c>
    </row>
    <row r="12" spans="1:13" ht="15.75" customHeight="1" thickBot="1" x14ac:dyDescent="0.3">
      <c r="A12" s="18" t="s">
        <v>9</v>
      </c>
      <c r="B12" s="104" t="s">
        <v>59</v>
      </c>
      <c r="C12" s="105" t="s">
        <v>12</v>
      </c>
      <c r="D12" s="39">
        <v>290000</v>
      </c>
      <c r="E12" s="22">
        <v>0</v>
      </c>
      <c r="F12" s="21">
        <f t="shared" si="0"/>
        <v>290000</v>
      </c>
      <c r="G12" s="48">
        <v>290000</v>
      </c>
      <c r="H12" s="23">
        <v>0</v>
      </c>
      <c r="I12" s="24">
        <f t="shared" si="1"/>
        <v>290000</v>
      </c>
      <c r="J12" s="45">
        <v>290000</v>
      </c>
      <c r="K12" s="137">
        <v>0</v>
      </c>
      <c r="L12" s="25">
        <f t="shared" si="2"/>
        <v>290000</v>
      </c>
    </row>
    <row r="13" spans="1:13" ht="15.75" x14ac:dyDescent="0.25">
      <c r="A13" s="153" t="s">
        <v>10</v>
      </c>
      <c r="B13" s="151" t="s">
        <v>60</v>
      </c>
      <c r="C13" s="106" t="s">
        <v>12</v>
      </c>
      <c r="D13" s="40">
        <v>391940</v>
      </c>
      <c r="E13" s="26">
        <v>0</v>
      </c>
      <c r="F13" s="43">
        <f t="shared" si="0"/>
        <v>391940</v>
      </c>
      <c r="G13" s="49">
        <v>391940</v>
      </c>
      <c r="H13" s="27">
        <v>0</v>
      </c>
      <c r="I13" s="50">
        <f t="shared" si="1"/>
        <v>391940</v>
      </c>
      <c r="J13" s="46">
        <v>391940</v>
      </c>
      <c r="K13" s="135">
        <v>0</v>
      </c>
      <c r="L13" s="28">
        <f t="shared" si="2"/>
        <v>391940</v>
      </c>
    </row>
    <row r="14" spans="1:13" ht="16.5" thickBot="1" x14ac:dyDescent="0.3">
      <c r="A14" s="154"/>
      <c r="B14" s="152"/>
      <c r="C14" s="107" t="s">
        <v>11</v>
      </c>
      <c r="D14" s="41">
        <v>155185</v>
      </c>
      <c r="E14" s="29">
        <v>0</v>
      </c>
      <c r="F14" s="44">
        <f t="shared" si="0"/>
        <v>155185</v>
      </c>
      <c r="G14" s="51">
        <v>155185</v>
      </c>
      <c r="H14" s="30">
        <v>0</v>
      </c>
      <c r="I14" s="52">
        <f t="shared" si="1"/>
        <v>155185</v>
      </c>
      <c r="J14" s="47">
        <v>155185</v>
      </c>
      <c r="K14" s="138">
        <v>0</v>
      </c>
      <c r="L14" s="7">
        <f t="shared" si="2"/>
        <v>155185</v>
      </c>
    </row>
    <row r="15" spans="1:13" ht="16.5" thickBot="1" x14ac:dyDescent="0.3">
      <c r="A15" s="4"/>
      <c r="B15" s="5"/>
      <c r="C15" s="3"/>
      <c r="D15" s="31"/>
      <c r="E15" s="31"/>
      <c r="F15" s="31"/>
      <c r="G15" s="31"/>
      <c r="H15" s="31"/>
      <c r="I15" s="31"/>
      <c r="J15" s="31"/>
      <c r="K15" s="32"/>
      <c r="L15" s="6"/>
    </row>
    <row r="16" spans="1:13" ht="15.75" x14ac:dyDescent="0.25">
      <c r="A16" s="4"/>
      <c r="B16" s="8" t="s">
        <v>14</v>
      </c>
      <c r="C16" s="53" t="s">
        <v>12</v>
      </c>
      <c r="D16" s="56">
        <f t="shared" ref="D16:L16" si="3">D9+D11+D12+D13</f>
        <v>1749490</v>
      </c>
      <c r="E16" s="33">
        <f t="shared" si="3"/>
        <v>0</v>
      </c>
      <c r="F16" s="34">
        <f t="shared" si="3"/>
        <v>1749490</v>
      </c>
      <c r="G16" s="56">
        <f t="shared" si="3"/>
        <v>1749490</v>
      </c>
      <c r="H16" s="33">
        <f t="shared" si="3"/>
        <v>0</v>
      </c>
      <c r="I16" s="34">
        <f t="shared" si="3"/>
        <v>1749490</v>
      </c>
      <c r="J16" s="56">
        <f t="shared" si="3"/>
        <v>1749490</v>
      </c>
      <c r="K16" s="33">
        <f t="shared" si="3"/>
        <v>0</v>
      </c>
      <c r="L16" s="34">
        <f t="shared" si="3"/>
        <v>1749490</v>
      </c>
    </row>
    <row r="17" spans="2:12" ht="15.75" x14ac:dyDescent="0.25">
      <c r="B17" s="9" t="s">
        <v>14</v>
      </c>
      <c r="C17" s="54" t="s">
        <v>11</v>
      </c>
      <c r="D17" s="57">
        <f>D14</f>
        <v>155185</v>
      </c>
      <c r="E17" s="35">
        <f t="shared" ref="E17:L17" si="4">E14</f>
        <v>0</v>
      </c>
      <c r="F17" s="36">
        <f t="shared" si="4"/>
        <v>155185</v>
      </c>
      <c r="G17" s="57">
        <f t="shared" si="4"/>
        <v>155185</v>
      </c>
      <c r="H17" s="35">
        <f t="shared" si="4"/>
        <v>0</v>
      </c>
      <c r="I17" s="36">
        <f t="shared" si="4"/>
        <v>155185</v>
      </c>
      <c r="J17" s="57">
        <f t="shared" si="4"/>
        <v>155185</v>
      </c>
      <c r="K17" s="35">
        <f t="shared" si="4"/>
        <v>0</v>
      </c>
      <c r="L17" s="36">
        <f t="shared" si="4"/>
        <v>155185</v>
      </c>
    </row>
    <row r="18" spans="2:12" ht="15.75" x14ac:dyDescent="0.25">
      <c r="B18" s="9" t="s">
        <v>14</v>
      </c>
      <c r="C18" s="112" t="s">
        <v>49</v>
      </c>
      <c r="D18" s="57">
        <f t="shared" ref="D18:L18" si="5">D10</f>
        <v>570000</v>
      </c>
      <c r="E18" s="35">
        <f t="shared" si="5"/>
        <v>0</v>
      </c>
      <c r="F18" s="36">
        <f t="shared" si="5"/>
        <v>570000</v>
      </c>
      <c r="G18" s="57">
        <f t="shared" si="5"/>
        <v>570000</v>
      </c>
      <c r="H18" s="35">
        <f t="shared" si="5"/>
        <v>0</v>
      </c>
      <c r="I18" s="36">
        <f t="shared" si="5"/>
        <v>570000</v>
      </c>
      <c r="J18" s="57">
        <f t="shared" si="5"/>
        <v>570000</v>
      </c>
      <c r="K18" s="35">
        <f t="shared" si="5"/>
        <v>0</v>
      </c>
      <c r="L18" s="36">
        <f t="shared" si="5"/>
        <v>570000</v>
      </c>
    </row>
    <row r="19" spans="2:12" ht="16.5" thickBot="1" x14ac:dyDescent="0.3">
      <c r="B19" s="10" t="s">
        <v>15</v>
      </c>
      <c r="C19" s="55"/>
      <c r="D19" s="58">
        <f t="shared" ref="D19:L19" si="6">D16+D17</f>
        <v>1904675</v>
      </c>
      <c r="E19" s="37">
        <f t="shared" si="6"/>
        <v>0</v>
      </c>
      <c r="F19" s="38">
        <f t="shared" si="6"/>
        <v>1904675</v>
      </c>
      <c r="G19" s="58">
        <f t="shared" si="6"/>
        <v>1904675</v>
      </c>
      <c r="H19" s="37">
        <f t="shared" si="6"/>
        <v>0</v>
      </c>
      <c r="I19" s="38">
        <f t="shared" si="6"/>
        <v>1904675</v>
      </c>
      <c r="J19" s="58">
        <f t="shared" si="6"/>
        <v>1904675</v>
      </c>
      <c r="K19" s="37">
        <f t="shared" si="6"/>
        <v>0</v>
      </c>
      <c r="L19" s="38">
        <f t="shared" si="6"/>
        <v>1904675</v>
      </c>
    </row>
    <row r="20" spans="2:12" x14ac:dyDescent="0.25">
      <c r="B20" s="2" t="s">
        <v>5</v>
      </c>
      <c r="D20" s="1"/>
      <c r="E20" s="1"/>
    </row>
    <row r="21" spans="2:12" ht="30" customHeight="1" x14ac:dyDescent="0.25">
      <c r="B21" s="149" t="s">
        <v>68</v>
      </c>
      <c r="C21" s="149"/>
      <c r="D21" s="149"/>
      <c r="E21" s="149"/>
      <c r="F21" s="149"/>
      <c r="G21" s="149"/>
      <c r="H21" s="149"/>
      <c r="I21" s="149"/>
      <c r="J21" s="149"/>
      <c r="K21" s="149"/>
      <c r="L21" s="149"/>
    </row>
    <row r="22" spans="2:12" x14ac:dyDescent="0.25">
      <c r="B22" s="150" t="s">
        <v>61</v>
      </c>
      <c r="C22" s="150"/>
      <c r="D22" s="150"/>
      <c r="E22" s="150"/>
      <c r="F22" s="150"/>
      <c r="G22" s="150"/>
      <c r="H22" s="150"/>
      <c r="I22" s="150"/>
      <c r="J22" s="150"/>
      <c r="K22" s="150"/>
      <c r="L22" s="150"/>
    </row>
    <row r="25" spans="2:12" x14ac:dyDescent="0.25">
      <c r="D25" s="1"/>
      <c r="E25" s="1"/>
    </row>
  </sheetData>
  <mergeCells count="9">
    <mergeCell ref="B21:L21"/>
    <mergeCell ref="B22:L22"/>
    <mergeCell ref="B13:B14"/>
    <mergeCell ref="A13:A14"/>
    <mergeCell ref="D7:F7"/>
    <mergeCell ref="G7:I7"/>
    <mergeCell ref="J7:L7"/>
    <mergeCell ref="A9:A10"/>
    <mergeCell ref="B9:B10"/>
  </mergeCells>
  <pageMargins left="0.7" right="0.7" top="0.75" bottom="0.75" header="0.3" footer="0.3"/>
  <pageSetup paperSize="9" scale="8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9204CD-B8D6-4E62-BC3E-8C57C8844C4F}">
  <dimension ref="A1:W47"/>
  <sheetViews>
    <sheetView zoomScaleNormal="100" workbookViewId="0">
      <selection activeCell="B1" sqref="B1"/>
    </sheetView>
  </sheetViews>
  <sheetFormatPr defaultRowHeight="15" x14ac:dyDescent="0.25"/>
  <cols>
    <col min="1" max="1" width="8.5703125" customWidth="1"/>
    <col min="2" max="2" width="49" bestFit="1" customWidth="1"/>
    <col min="3" max="3" width="14.140625" style="1" bestFit="1" customWidth="1"/>
    <col min="4" max="4" width="14" style="1" bestFit="1" customWidth="1"/>
    <col min="5" max="6" width="13.140625" style="1" bestFit="1" customWidth="1"/>
    <col min="7" max="7" width="11" style="1" bestFit="1" customWidth="1"/>
    <col min="8" max="9" width="11.28515625" style="1" bestFit="1" customWidth="1"/>
    <col min="10" max="10" width="11" style="1" bestFit="1" customWidth="1"/>
    <col min="11" max="12" width="11.28515625" style="1" bestFit="1" customWidth="1"/>
    <col min="13" max="13" width="11" style="1" bestFit="1" customWidth="1"/>
    <col min="14" max="14" width="14.28515625" style="1" bestFit="1" customWidth="1"/>
    <col min="16" max="16" width="12.42578125" bestFit="1" customWidth="1"/>
    <col min="17" max="17" width="12.7109375" bestFit="1" customWidth="1"/>
    <col min="18" max="18" width="16.7109375" customWidth="1"/>
    <col min="19" max="19" width="17.85546875" customWidth="1"/>
    <col min="20" max="20" width="13.5703125" customWidth="1"/>
    <col min="21" max="21" width="15.28515625" customWidth="1"/>
    <col min="23" max="23" width="18.85546875" customWidth="1"/>
    <col min="24" max="24" width="13.85546875" customWidth="1"/>
    <col min="26" max="26" width="17.140625" customWidth="1"/>
  </cols>
  <sheetData>
    <row r="1" spans="1:14" x14ac:dyDescent="0.25">
      <c r="B1" s="2" t="s">
        <v>16</v>
      </c>
      <c r="C1"/>
      <c r="D1"/>
      <c r="E1"/>
      <c r="F1"/>
      <c r="G1"/>
      <c r="H1"/>
      <c r="I1"/>
      <c r="J1"/>
      <c r="K1"/>
      <c r="L1"/>
      <c r="M1"/>
      <c r="N1"/>
    </row>
    <row r="2" spans="1:14" x14ac:dyDescent="0.25">
      <c r="B2" t="s">
        <v>17</v>
      </c>
      <c r="C2"/>
      <c r="D2"/>
      <c r="E2"/>
      <c r="F2"/>
      <c r="G2"/>
      <c r="H2"/>
      <c r="I2"/>
      <c r="J2"/>
      <c r="K2"/>
      <c r="L2"/>
      <c r="M2"/>
      <c r="N2"/>
    </row>
    <row r="3" spans="1:14" x14ac:dyDescent="0.25">
      <c r="B3" t="s">
        <v>18</v>
      </c>
      <c r="C3"/>
      <c r="D3"/>
      <c r="E3"/>
      <c r="F3"/>
      <c r="G3"/>
      <c r="H3"/>
      <c r="I3"/>
      <c r="J3"/>
      <c r="K3"/>
      <c r="L3"/>
      <c r="M3"/>
      <c r="N3"/>
    </row>
    <row r="4" spans="1:14" x14ac:dyDescent="0.25">
      <c r="C4"/>
      <c r="D4"/>
      <c r="E4"/>
      <c r="F4"/>
      <c r="G4"/>
      <c r="H4"/>
      <c r="I4"/>
      <c r="J4"/>
      <c r="K4"/>
      <c r="L4"/>
      <c r="M4"/>
      <c r="N4"/>
    </row>
    <row r="5" spans="1:14" ht="15.75" x14ac:dyDescent="0.25">
      <c r="A5" s="59" t="s">
        <v>70</v>
      </c>
      <c r="B5" s="59"/>
      <c r="C5" s="60"/>
      <c r="D5" s="60"/>
      <c r="E5" s="60"/>
      <c r="F5" s="60"/>
      <c r="G5" s="60"/>
      <c r="H5" s="60"/>
      <c r="I5" s="60"/>
      <c r="J5" s="60"/>
      <c r="K5" s="60"/>
      <c r="L5" s="60"/>
      <c r="M5" s="60"/>
      <c r="N5" s="60"/>
    </row>
    <row r="6" spans="1:14" ht="15.75" x14ac:dyDescent="0.25">
      <c r="A6" s="59"/>
      <c r="B6" s="59" t="s">
        <v>88</v>
      </c>
      <c r="C6" s="60"/>
      <c r="D6" s="60"/>
      <c r="E6" s="60"/>
      <c r="F6" s="60"/>
      <c r="G6" s="60"/>
      <c r="H6" s="60"/>
      <c r="I6" s="60"/>
      <c r="J6" s="60"/>
      <c r="K6" s="60"/>
      <c r="L6" s="60"/>
      <c r="M6" s="60"/>
      <c r="N6" s="60"/>
    </row>
    <row r="7" spans="1:14" ht="15.75" x14ac:dyDescent="0.25">
      <c r="A7" s="59"/>
      <c r="B7" s="59"/>
      <c r="C7" s="101"/>
      <c r="D7" s="60"/>
      <c r="E7" s="60"/>
      <c r="F7" s="60"/>
      <c r="G7" s="60"/>
      <c r="H7" s="60"/>
      <c r="I7" s="60"/>
      <c r="J7" s="60"/>
      <c r="K7" s="60"/>
      <c r="L7" s="60"/>
      <c r="M7" s="60"/>
      <c r="N7" s="60"/>
    </row>
    <row r="8" spans="1:14" ht="15.75" x14ac:dyDescent="0.25">
      <c r="A8" s="59"/>
      <c r="B8" s="59" t="s">
        <v>71</v>
      </c>
      <c r="C8" s="60"/>
      <c r="D8" s="60" t="s">
        <v>50</v>
      </c>
      <c r="E8" s="60" t="s">
        <v>63</v>
      </c>
      <c r="F8" s="60" t="s">
        <v>72</v>
      </c>
      <c r="G8" s="60"/>
      <c r="H8" s="60"/>
      <c r="I8" s="60"/>
      <c r="J8" s="60"/>
      <c r="K8" s="60"/>
      <c r="L8" s="60"/>
      <c r="M8" s="60"/>
      <c r="N8" s="60"/>
    </row>
    <row r="9" spans="1:14" ht="15.75" x14ac:dyDescent="0.25">
      <c r="B9" s="73" t="s">
        <v>82</v>
      </c>
      <c r="C9" s="102"/>
      <c r="D9" s="74">
        <v>6225026</v>
      </c>
      <c r="E9" s="74">
        <v>6207956</v>
      </c>
      <c r="F9" s="74">
        <v>6190956</v>
      </c>
      <c r="G9" s="60"/>
      <c r="H9" s="60"/>
      <c r="I9" s="60"/>
      <c r="J9" s="60"/>
      <c r="K9" s="60"/>
      <c r="L9" s="60"/>
      <c r="M9" s="60"/>
      <c r="N9" s="60"/>
    </row>
    <row r="10" spans="1:14" ht="15.75" x14ac:dyDescent="0.25">
      <c r="B10" s="73" t="s">
        <v>83</v>
      </c>
      <c r="C10" s="102"/>
      <c r="D10" s="74">
        <v>0</v>
      </c>
      <c r="E10" s="74">
        <v>0</v>
      </c>
      <c r="F10" s="74">
        <v>0</v>
      </c>
      <c r="G10" s="60"/>
      <c r="H10" s="60"/>
      <c r="I10" s="60"/>
      <c r="J10" s="60"/>
      <c r="K10" s="60"/>
      <c r="L10" s="60"/>
      <c r="M10" s="60"/>
      <c r="N10" s="60"/>
    </row>
    <row r="11" spans="1:14" ht="15.75" x14ac:dyDescent="0.25">
      <c r="B11" s="73" t="s">
        <v>84</v>
      </c>
      <c r="C11" s="102"/>
      <c r="D11" s="74">
        <v>1119920</v>
      </c>
      <c r="E11" s="74">
        <v>1112920</v>
      </c>
      <c r="F11" s="74">
        <v>1112920</v>
      </c>
      <c r="G11" s="60"/>
      <c r="H11" s="60"/>
      <c r="I11" s="60"/>
      <c r="J11" s="60"/>
      <c r="K11" s="60"/>
      <c r="L11" s="60"/>
      <c r="M11" s="60"/>
      <c r="N11" s="60"/>
    </row>
    <row r="12" spans="1:14" ht="15.75" x14ac:dyDescent="0.25">
      <c r="B12" s="73" t="s">
        <v>85</v>
      </c>
      <c r="C12" s="102"/>
      <c r="D12" s="74">
        <v>3926657</v>
      </c>
      <c r="E12" s="74">
        <v>1199957</v>
      </c>
      <c r="F12" s="74">
        <v>1199957</v>
      </c>
      <c r="G12" s="60"/>
      <c r="H12" s="60"/>
      <c r="I12" s="60"/>
      <c r="J12" s="60"/>
      <c r="K12" s="60"/>
      <c r="L12" s="60"/>
      <c r="M12" s="60"/>
      <c r="N12" s="60"/>
    </row>
    <row r="13" spans="1:14" ht="15.75" x14ac:dyDescent="0.25">
      <c r="B13" s="73" t="s">
        <v>86</v>
      </c>
      <c r="C13" s="102"/>
      <c r="D13" s="74">
        <v>0</v>
      </c>
      <c r="E13" s="74">
        <v>0</v>
      </c>
      <c r="F13" s="74">
        <v>0</v>
      </c>
      <c r="G13" s="60"/>
      <c r="H13" s="60"/>
      <c r="I13" s="60"/>
      <c r="J13" s="60"/>
      <c r="K13" s="60"/>
      <c r="L13" s="60"/>
      <c r="M13" s="60"/>
      <c r="N13" s="60"/>
    </row>
    <row r="14" spans="1:14" ht="15.75" x14ac:dyDescent="0.25">
      <c r="B14" s="73" t="s">
        <v>87</v>
      </c>
      <c r="C14" s="102"/>
      <c r="D14" s="74">
        <v>4864750</v>
      </c>
      <c r="E14" s="74">
        <v>0</v>
      </c>
      <c r="F14" s="74">
        <v>0</v>
      </c>
      <c r="G14" s="60"/>
      <c r="H14" s="60"/>
      <c r="I14" s="60"/>
      <c r="J14" s="60"/>
      <c r="K14" s="60"/>
      <c r="L14" s="60"/>
      <c r="M14" s="60"/>
      <c r="N14" s="60"/>
    </row>
    <row r="15" spans="1:14" ht="15.75" x14ac:dyDescent="0.25">
      <c r="A15" s="59"/>
      <c r="B15" s="73" t="s">
        <v>52</v>
      </c>
      <c r="C15" s="74"/>
      <c r="D15" s="74">
        <f>SUM(D9:D14)</f>
        <v>16136353</v>
      </c>
      <c r="E15" s="74">
        <f>SUM(E9:E14)</f>
        <v>8520833</v>
      </c>
      <c r="F15" s="74">
        <f>SUM(F9:F14)</f>
        <v>8503833</v>
      </c>
      <c r="G15" s="60"/>
      <c r="H15" s="60"/>
      <c r="I15" s="60"/>
      <c r="J15" s="60"/>
      <c r="K15" s="60"/>
      <c r="L15" s="60"/>
      <c r="M15" s="60"/>
      <c r="N15" s="60"/>
    </row>
    <row r="16" spans="1:14" ht="15.75" x14ac:dyDescent="0.25">
      <c r="A16" s="59"/>
      <c r="B16" s="73"/>
      <c r="C16" s="74"/>
      <c r="D16" s="74"/>
      <c r="E16" s="74"/>
      <c r="F16" s="74"/>
      <c r="G16" s="60"/>
      <c r="H16" s="60"/>
      <c r="I16" s="60"/>
      <c r="J16" s="60"/>
      <c r="K16" s="60"/>
      <c r="L16" s="60"/>
      <c r="M16" s="60"/>
      <c r="N16" s="60"/>
    </row>
    <row r="17" spans="1:23" ht="15.75" x14ac:dyDescent="0.25">
      <c r="A17" s="59"/>
      <c r="B17" s="73" t="s">
        <v>65</v>
      </c>
      <c r="C17" s="74"/>
      <c r="D17" s="74">
        <v>22160</v>
      </c>
      <c r="E17" s="74">
        <v>22160</v>
      </c>
      <c r="F17" s="74">
        <v>22160</v>
      </c>
      <c r="G17" s="60"/>
      <c r="H17" s="60"/>
      <c r="I17" s="60"/>
      <c r="J17" s="60"/>
      <c r="K17" s="60"/>
      <c r="L17" s="60"/>
      <c r="M17" s="60"/>
      <c r="N17" s="60"/>
    </row>
    <row r="18" spans="1:23" ht="15.75" x14ac:dyDescent="0.25">
      <c r="A18" s="59"/>
      <c r="B18" s="73" t="s">
        <v>73</v>
      </c>
      <c r="C18" s="74"/>
      <c r="D18" s="74">
        <v>1749325</v>
      </c>
      <c r="E18" s="74">
        <v>1749325</v>
      </c>
      <c r="F18" s="74">
        <v>1749325</v>
      </c>
      <c r="G18" s="60"/>
      <c r="H18" s="60"/>
      <c r="I18" s="60"/>
      <c r="J18" s="60"/>
      <c r="K18" s="60"/>
      <c r="L18" s="60"/>
      <c r="M18" s="60"/>
      <c r="N18" s="60"/>
    </row>
    <row r="19" spans="1:23" ht="15.75" x14ac:dyDescent="0.25">
      <c r="A19" s="59"/>
      <c r="B19" s="73" t="s">
        <v>64</v>
      </c>
      <c r="C19" s="74"/>
      <c r="D19" s="74">
        <v>6714473</v>
      </c>
      <c r="E19" s="74">
        <v>5020223</v>
      </c>
      <c r="F19" s="74">
        <v>5020223</v>
      </c>
      <c r="G19" s="60"/>
      <c r="H19" s="60"/>
      <c r="I19" s="60"/>
      <c r="J19" s="60"/>
      <c r="K19" s="60"/>
      <c r="L19" s="60"/>
      <c r="M19" s="60"/>
      <c r="N19" s="60"/>
    </row>
    <row r="20" spans="1:23" ht="31.5" x14ac:dyDescent="0.25">
      <c r="A20" s="59"/>
      <c r="B20" s="118" t="s">
        <v>66</v>
      </c>
      <c r="C20" s="74"/>
      <c r="D20" s="74">
        <v>6846470</v>
      </c>
      <c r="E20" s="74">
        <v>789920</v>
      </c>
      <c r="F20" s="74">
        <v>862360</v>
      </c>
      <c r="G20" s="60"/>
      <c r="H20" s="60"/>
      <c r="I20" s="60"/>
      <c r="J20" s="60"/>
      <c r="K20" s="60"/>
      <c r="L20" s="60"/>
      <c r="M20" s="60"/>
      <c r="N20" s="60"/>
    </row>
    <row r="21" spans="1:23" ht="15.75" x14ac:dyDescent="0.25">
      <c r="A21" s="59"/>
      <c r="B21" s="73" t="s">
        <v>74</v>
      </c>
      <c r="C21" s="74"/>
      <c r="D21" s="74">
        <v>803925</v>
      </c>
      <c r="E21" s="74">
        <v>939205</v>
      </c>
      <c r="F21" s="74">
        <v>849765</v>
      </c>
      <c r="G21" s="60"/>
      <c r="H21" s="60"/>
      <c r="I21" s="60"/>
      <c r="J21" s="60"/>
      <c r="K21" s="60"/>
      <c r="L21" s="60"/>
      <c r="M21" s="60"/>
      <c r="N21" s="60"/>
    </row>
    <row r="22" spans="1:23" ht="15.75" x14ac:dyDescent="0.25">
      <c r="A22" s="59"/>
      <c r="B22" s="73" t="s">
        <v>58</v>
      </c>
      <c r="C22" s="74"/>
      <c r="D22" s="74">
        <f>SUM(D17:D21)</f>
        <v>16136353</v>
      </c>
      <c r="E22" s="74">
        <f>SUM(E17:E21)</f>
        <v>8520833</v>
      </c>
      <c r="F22" s="74">
        <f>SUM(F17:F21)</f>
        <v>8503833</v>
      </c>
      <c r="G22" s="60"/>
      <c r="H22" s="60"/>
      <c r="I22" s="60"/>
      <c r="J22" s="60"/>
      <c r="K22" s="60"/>
      <c r="L22" s="60"/>
      <c r="M22" s="60"/>
      <c r="N22" s="60"/>
    </row>
    <row r="23" spans="1:23" ht="16.5" thickBot="1" x14ac:dyDescent="0.3">
      <c r="A23" s="59"/>
      <c r="B23" s="59"/>
      <c r="C23" s="60"/>
      <c r="D23" s="60"/>
      <c r="E23" s="60"/>
      <c r="F23" s="60"/>
      <c r="G23" s="60"/>
      <c r="H23" s="60"/>
      <c r="I23" s="60"/>
      <c r="J23" s="60"/>
      <c r="K23" s="60"/>
      <c r="L23" s="60"/>
      <c r="M23" s="60"/>
      <c r="N23" s="60"/>
    </row>
    <row r="24" spans="1:23" ht="16.5" thickBot="1" x14ac:dyDescent="0.3">
      <c r="A24" s="59"/>
      <c r="B24" s="59"/>
      <c r="C24" s="155" t="s">
        <v>51</v>
      </c>
      <c r="D24" s="156"/>
      <c r="E24" s="157"/>
      <c r="F24" s="155" t="s">
        <v>53</v>
      </c>
      <c r="G24" s="156"/>
      <c r="H24" s="157"/>
      <c r="I24" s="155" t="s">
        <v>69</v>
      </c>
      <c r="J24" s="156"/>
      <c r="K24" s="157"/>
      <c r="L24" s="103"/>
      <c r="M24"/>
      <c r="N24"/>
    </row>
    <row r="25" spans="1:23" ht="32.25" thickBot="1" x14ac:dyDescent="0.3">
      <c r="A25" s="113" t="s">
        <v>24</v>
      </c>
      <c r="B25" s="66" t="s">
        <v>0</v>
      </c>
      <c r="C25" s="82" t="s">
        <v>43</v>
      </c>
      <c r="D25" s="83" t="s">
        <v>44</v>
      </c>
      <c r="E25" s="84" t="s">
        <v>21</v>
      </c>
      <c r="F25" s="82" t="s">
        <v>45</v>
      </c>
      <c r="G25" s="83" t="s">
        <v>44</v>
      </c>
      <c r="H25" s="84" t="s">
        <v>22</v>
      </c>
      <c r="I25" s="82" t="s">
        <v>43</v>
      </c>
      <c r="J25" s="83" t="s">
        <v>44</v>
      </c>
      <c r="K25" s="84" t="s">
        <v>23</v>
      </c>
      <c r="L25"/>
      <c r="M25"/>
      <c r="N25"/>
    </row>
    <row r="26" spans="1:23" ht="15.75" x14ac:dyDescent="0.25">
      <c r="A26" s="114" t="s">
        <v>25</v>
      </c>
      <c r="B26" s="67" t="s">
        <v>75</v>
      </c>
      <c r="C26" s="85"/>
      <c r="D26" s="68"/>
      <c r="E26" s="86"/>
      <c r="F26" s="93"/>
      <c r="G26" s="75"/>
      <c r="H26" s="94"/>
      <c r="I26" s="98"/>
      <c r="J26" s="77"/>
      <c r="K26" s="78"/>
      <c r="L26"/>
      <c r="M26"/>
      <c r="N26"/>
    </row>
    <row r="27" spans="1:23" s="2" customFormat="1" ht="16.5" thickBot="1" x14ac:dyDescent="0.3">
      <c r="A27" s="115" t="s">
        <v>54</v>
      </c>
      <c r="B27" s="69" t="s">
        <v>75</v>
      </c>
      <c r="C27" s="87">
        <f>SUM(C26:C26)</f>
        <v>0</v>
      </c>
      <c r="D27" s="71">
        <f>SUM(D26)</f>
        <v>0</v>
      </c>
      <c r="E27" s="88">
        <f>C27+D27</f>
        <v>0</v>
      </c>
      <c r="F27" s="87">
        <f>D27*1.02</f>
        <v>0</v>
      </c>
      <c r="G27" s="70">
        <f>SUM(F27:F27)</f>
        <v>0</v>
      </c>
      <c r="H27" s="95">
        <f>F27+G27</f>
        <v>0</v>
      </c>
      <c r="I27" s="87">
        <v>0</v>
      </c>
      <c r="J27" s="70">
        <f t="shared" ref="J27:J44" si="0">SUM(H27:I27)</f>
        <v>0</v>
      </c>
      <c r="K27" s="88">
        <f>I27+J27</f>
        <v>0</v>
      </c>
      <c r="N27" s="65"/>
      <c r="O27" s="65"/>
      <c r="P27" s="65"/>
      <c r="Q27" s="65"/>
      <c r="R27" s="65"/>
      <c r="S27" s="65"/>
      <c r="T27" s="65"/>
      <c r="U27" s="65"/>
      <c r="V27" s="65"/>
      <c r="W27" s="65"/>
    </row>
    <row r="28" spans="1:23" s="2" customFormat="1" ht="15.75" x14ac:dyDescent="0.25">
      <c r="A28" s="114" t="s">
        <v>78</v>
      </c>
      <c r="B28" s="67" t="s">
        <v>77</v>
      </c>
      <c r="C28" s="85"/>
      <c r="D28" s="68"/>
      <c r="E28" s="86"/>
      <c r="F28" s="93"/>
      <c r="G28" s="75"/>
      <c r="H28" s="94"/>
      <c r="I28" s="98"/>
      <c r="J28" s="77"/>
      <c r="K28" s="79"/>
      <c r="N28" s="65"/>
      <c r="O28" s="65"/>
      <c r="P28" s="65"/>
      <c r="T28" s="65"/>
    </row>
    <row r="29" spans="1:23" s="2" customFormat="1" ht="16.5" thickBot="1" x14ac:dyDescent="0.3">
      <c r="A29" s="115" t="s">
        <v>76</v>
      </c>
      <c r="B29" s="69" t="s">
        <v>77</v>
      </c>
      <c r="C29" s="87">
        <f>SUM(C28:C28)</f>
        <v>0</v>
      </c>
      <c r="D29" s="70">
        <f>SUM(D28:D28)</f>
        <v>0</v>
      </c>
      <c r="E29" s="88">
        <f>C29+D29</f>
        <v>0</v>
      </c>
      <c r="F29" s="87">
        <f>D29*1.02</f>
        <v>0</v>
      </c>
      <c r="G29" s="70">
        <f>SUM(F29:F29)</f>
        <v>0</v>
      </c>
      <c r="H29" s="95">
        <f>F29+G29</f>
        <v>0</v>
      </c>
      <c r="I29" s="87">
        <v>0</v>
      </c>
      <c r="J29" s="70">
        <f t="shared" si="0"/>
        <v>0</v>
      </c>
      <c r="K29" s="88">
        <f>I29+J29</f>
        <v>0</v>
      </c>
    </row>
    <row r="30" spans="1:23" ht="15.75" x14ac:dyDescent="0.25">
      <c r="A30" s="114" t="s">
        <v>79</v>
      </c>
      <c r="B30" s="67" t="s">
        <v>80</v>
      </c>
      <c r="C30" s="85"/>
      <c r="D30" s="68"/>
      <c r="E30" s="86"/>
      <c r="F30" s="93"/>
      <c r="G30" s="75"/>
      <c r="H30" s="94"/>
      <c r="I30" s="98"/>
      <c r="J30" s="77"/>
      <c r="K30" s="78"/>
      <c r="L30"/>
      <c r="M30"/>
      <c r="N30"/>
      <c r="O30" s="1"/>
    </row>
    <row r="31" spans="1:23" ht="15.75" x14ac:dyDescent="0.25">
      <c r="A31" s="139" t="s">
        <v>26</v>
      </c>
      <c r="B31" s="140" t="s">
        <v>27</v>
      </c>
      <c r="C31" s="141"/>
      <c r="D31" s="142"/>
      <c r="E31" s="143"/>
      <c r="F31" s="144"/>
      <c r="G31" s="145"/>
      <c r="H31" s="97"/>
      <c r="I31" s="146"/>
      <c r="J31" s="147"/>
      <c r="K31" s="148"/>
      <c r="L31"/>
      <c r="M31"/>
      <c r="N31"/>
      <c r="O31" s="1"/>
    </row>
    <row r="32" spans="1:23" ht="15.75" x14ac:dyDescent="0.25">
      <c r="A32" s="116" t="s">
        <v>28</v>
      </c>
      <c r="B32" s="62" t="s">
        <v>29</v>
      </c>
      <c r="C32" s="89"/>
      <c r="D32" s="63"/>
      <c r="E32" s="90"/>
      <c r="F32" s="96"/>
      <c r="G32" s="76"/>
      <c r="H32" s="97"/>
      <c r="I32" s="99"/>
      <c r="J32" s="80"/>
      <c r="K32" s="81"/>
      <c r="L32"/>
      <c r="M32"/>
      <c r="N32"/>
    </row>
    <row r="33" spans="1:14" ht="15.75" x14ac:dyDescent="0.25">
      <c r="A33" s="116" t="s">
        <v>30</v>
      </c>
      <c r="B33" s="62" t="s">
        <v>31</v>
      </c>
      <c r="C33" s="89"/>
      <c r="D33" s="63"/>
      <c r="E33" s="90"/>
      <c r="F33" s="96"/>
      <c r="G33" s="76"/>
      <c r="H33" s="97"/>
      <c r="I33" s="99"/>
      <c r="J33" s="80"/>
      <c r="K33" s="81"/>
      <c r="L33"/>
      <c r="M33"/>
      <c r="N33"/>
    </row>
    <row r="34" spans="1:14" ht="15.75" x14ac:dyDescent="0.25">
      <c r="A34" s="116" t="s">
        <v>30</v>
      </c>
      <c r="B34" s="62" t="s">
        <v>32</v>
      </c>
      <c r="C34" s="89"/>
      <c r="D34" s="63"/>
      <c r="E34" s="90"/>
      <c r="F34" s="96"/>
      <c r="G34" s="76"/>
      <c r="H34" s="97"/>
      <c r="I34" s="99"/>
      <c r="J34" s="80"/>
      <c r="K34" s="81"/>
      <c r="L34"/>
      <c r="M34"/>
      <c r="N34"/>
    </row>
    <row r="35" spans="1:14" ht="15.75" x14ac:dyDescent="0.25">
      <c r="A35" s="116" t="s">
        <v>33</v>
      </c>
      <c r="B35" s="62" t="s">
        <v>34</v>
      </c>
      <c r="C35" s="89"/>
      <c r="D35" s="63"/>
      <c r="E35" s="90"/>
      <c r="F35" s="96"/>
      <c r="G35" s="76"/>
      <c r="H35" s="97"/>
      <c r="I35" s="99"/>
      <c r="J35" s="80"/>
      <c r="K35" s="81"/>
      <c r="L35"/>
      <c r="M35"/>
      <c r="N35"/>
    </row>
    <row r="36" spans="1:14" ht="15.75" x14ac:dyDescent="0.25">
      <c r="A36" s="116" t="s">
        <v>33</v>
      </c>
      <c r="B36" s="62" t="s">
        <v>81</v>
      </c>
      <c r="C36" s="89"/>
      <c r="D36" s="63"/>
      <c r="E36" s="90"/>
      <c r="F36" s="96"/>
      <c r="G36" s="76"/>
      <c r="H36" s="97"/>
      <c r="I36" s="99"/>
      <c r="J36" s="80"/>
      <c r="K36" s="81"/>
      <c r="L36"/>
      <c r="M36"/>
      <c r="N36"/>
    </row>
    <row r="37" spans="1:14" s="2" customFormat="1" ht="16.5" thickBot="1" x14ac:dyDescent="0.3">
      <c r="A37" s="115" t="s">
        <v>55</v>
      </c>
      <c r="B37" s="69" t="s">
        <v>80</v>
      </c>
      <c r="C37" s="87">
        <f>SUM(C30:C36)</f>
        <v>0</v>
      </c>
      <c r="D37" s="70">
        <f>SUM(D30:D36)</f>
        <v>0</v>
      </c>
      <c r="E37" s="88">
        <f>C37+D37</f>
        <v>0</v>
      </c>
      <c r="F37" s="87">
        <f>D37*1.02</f>
        <v>0</v>
      </c>
      <c r="G37" s="70">
        <f>SUM(F37:F37)</f>
        <v>0</v>
      </c>
      <c r="H37" s="95">
        <f>F37+G37</f>
        <v>0</v>
      </c>
      <c r="I37" s="87">
        <v>0</v>
      </c>
      <c r="J37" s="70">
        <f t="shared" si="0"/>
        <v>0</v>
      </c>
      <c r="K37" s="88">
        <f>I37+J37</f>
        <v>0</v>
      </c>
    </row>
    <row r="38" spans="1:14" ht="15.75" x14ac:dyDescent="0.25">
      <c r="A38" s="114" t="s">
        <v>35</v>
      </c>
      <c r="B38" s="67" t="s">
        <v>39</v>
      </c>
      <c r="C38" s="85"/>
      <c r="D38" s="68"/>
      <c r="E38" s="86"/>
      <c r="F38" s="93"/>
      <c r="G38" s="75"/>
      <c r="H38" s="94"/>
      <c r="I38" s="98"/>
      <c r="J38" s="77"/>
      <c r="K38" s="78"/>
      <c r="L38"/>
      <c r="M38"/>
      <c r="N38"/>
    </row>
    <row r="39" spans="1:14" ht="15.75" x14ac:dyDescent="0.25">
      <c r="A39" s="116" t="s">
        <v>36</v>
      </c>
      <c r="B39" s="62" t="s">
        <v>46</v>
      </c>
      <c r="C39" s="89"/>
      <c r="D39" s="63"/>
      <c r="E39" s="90"/>
      <c r="F39" s="96"/>
      <c r="G39" s="76"/>
      <c r="H39" s="97"/>
      <c r="I39" s="99"/>
      <c r="J39" s="80"/>
      <c r="K39" s="81"/>
      <c r="L39"/>
      <c r="N39"/>
    </row>
    <row r="40" spans="1:14" ht="15.75" x14ac:dyDescent="0.25">
      <c r="A40" s="116" t="s">
        <v>37</v>
      </c>
      <c r="B40" s="62" t="s">
        <v>47</v>
      </c>
      <c r="C40" s="89"/>
      <c r="D40" s="63"/>
      <c r="E40" s="90"/>
      <c r="F40" s="96"/>
      <c r="G40" s="76"/>
      <c r="H40" s="97"/>
      <c r="I40" s="99"/>
      <c r="J40" s="80"/>
      <c r="K40" s="81"/>
      <c r="L40"/>
      <c r="M40"/>
      <c r="N40"/>
    </row>
    <row r="41" spans="1:14" ht="15.75" x14ac:dyDescent="0.25">
      <c r="A41" s="116" t="s">
        <v>38</v>
      </c>
      <c r="B41" s="62" t="s">
        <v>48</v>
      </c>
      <c r="C41" s="89"/>
      <c r="D41" s="63"/>
      <c r="E41" s="90"/>
      <c r="F41" s="96"/>
      <c r="G41" s="76"/>
      <c r="H41" s="97"/>
      <c r="I41" s="99"/>
      <c r="J41" s="80"/>
      <c r="K41" s="81"/>
      <c r="L41"/>
      <c r="M41"/>
      <c r="N41"/>
    </row>
    <row r="42" spans="1:14" s="2" customFormat="1" ht="16.5" thickBot="1" x14ac:dyDescent="0.3">
      <c r="A42" s="115" t="s">
        <v>56</v>
      </c>
      <c r="B42" s="69" t="s">
        <v>39</v>
      </c>
      <c r="C42" s="87">
        <f>SUM(C38:C41)</f>
        <v>0</v>
      </c>
      <c r="D42" s="70">
        <f>SUM(D38:D41)</f>
        <v>0</v>
      </c>
      <c r="E42" s="88">
        <f>C42+D42</f>
        <v>0</v>
      </c>
      <c r="F42" s="87">
        <f>D42*1.02</f>
        <v>0</v>
      </c>
      <c r="G42" s="70">
        <f>SUM(F42:F42)</f>
        <v>0</v>
      </c>
      <c r="H42" s="95">
        <f>F42+G42</f>
        <v>0</v>
      </c>
      <c r="I42" s="87">
        <v>0</v>
      </c>
      <c r="J42" s="70">
        <f t="shared" si="0"/>
        <v>0</v>
      </c>
      <c r="K42" s="88">
        <f>I42+J42</f>
        <v>0</v>
      </c>
    </row>
    <row r="43" spans="1:14" ht="15.75" x14ac:dyDescent="0.25">
      <c r="A43" s="114" t="s">
        <v>40</v>
      </c>
      <c r="B43" s="67" t="s">
        <v>41</v>
      </c>
      <c r="C43" s="85"/>
      <c r="D43" s="68"/>
      <c r="E43" s="86"/>
      <c r="F43" s="93"/>
      <c r="G43" s="75"/>
      <c r="H43" s="94"/>
      <c r="I43" s="98"/>
      <c r="J43" s="77"/>
      <c r="K43" s="78"/>
      <c r="L43"/>
      <c r="M43"/>
      <c r="N43"/>
    </row>
    <row r="44" spans="1:14" s="2" customFormat="1" ht="16.5" thickBot="1" x14ac:dyDescent="0.3">
      <c r="A44" s="115" t="s">
        <v>57</v>
      </c>
      <c r="B44" s="69" t="s">
        <v>41</v>
      </c>
      <c r="C44" s="87">
        <f>SUM(C43:C43)</f>
        <v>0</v>
      </c>
      <c r="D44" s="70">
        <f>SUM(D43:D43)</f>
        <v>0</v>
      </c>
      <c r="E44" s="88">
        <f>C44+D44</f>
        <v>0</v>
      </c>
      <c r="F44" s="87">
        <f>D44*1.02</f>
        <v>0</v>
      </c>
      <c r="G44" s="70">
        <f>SUM(F44:F44)</f>
        <v>0</v>
      </c>
      <c r="H44" s="95">
        <f>F44+G44</f>
        <v>0</v>
      </c>
      <c r="I44" s="87">
        <v>0</v>
      </c>
      <c r="J44" s="70">
        <f t="shared" si="0"/>
        <v>0</v>
      </c>
      <c r="K44" s="88">
        <f>I44+J44</f>
        <v>0</v>
      </c>
    </row>
    <row r="45" spans="1:14" s="2" customFormat="1" ht="16.5" thickBot="1" x14ac:dyDescent="0.3">
      <c r="A45" s="117"/>
      <c r="B45" s="100" t="s">
        <v>42</v>
      </c>
      <c r="C45" s="91">
        <f t="shared" ref="C45:K45" si="1">C44+C42+C37+C29+C27</f>
        <v>0</v>
      </c>
      <c r="D45" s="72">
        <f t="shared" si="1"/>
        <v>0</v>
      </c>
      <c r="E45" s="92">
        <f t="shared" si="1"/>
        <v>0</v>
      </c>
      <c r="F45" s="91">
        <f t="shared" si="1"/>
        <v>0</v>
      </c>
      <c r="G45" s="72">
        <f t="shared" si="1"/>
        <v>0</v>
      </c>
      <c r="H45" s="92">
        <f t="shared" si="1"/>
        <v>0</v>
      </c>
      <c r="I45" s="91">
        <f t="shared" si="1"/>
        <v>0</v>
      </c>
      <c r="J45" s="72">
        <f t="shared" si="1"/>
        <v>0</v>
      </c>
      <c r="K45" s="92">
        <f t="shared" si="1"/>
        <v>0</v>
      </c>
    </row>
    <row r="46" spans="1:14" s="2" customFormat="1" ht="15.75" x14ac:dyDescent="0.25">
      <c r="A46" s="64"/>
      <c r="B46" s="61"/>
      <c r="C46" s="61"/>
      <c r="D46" s="61"/>
      <c r="E46" s="61"/>
      <c r="F46" s="61"/>
      <c r="G46" s="61"/>
      <c r="H46" s="61"/>
      <c r="I46" s="61"/>
      <c r="J46" s="61"/>
      <c r="K46" s="61"/>
      <c r="L46" s="61"/>
      <c r="M46" s="61"/>
      <c r="N46" s="64"/>
    </row>
    <row r="47" spans="1:14" ht="15.75" x14ac:dyDescent="0.25">
      <c r="A47" s="59"/>
      <c r="B47" s="59"/>
      <c r="C47" s="60"/>
      <c r="D47" s="60"/>
      <c r="E47" s="60"/>
      <c r="F47" s="60"/>
      <c r="G47" s="60"/>
      <c r="H47" s="60"/>
      <c r="I47" s="60"/>
      <c r="J47" s="60"/>
      <c r="K47" s="60"/>
      <c r="L47" s="60"/>
      <c r="M47" s="60"/>
      <c r="N47" s="59"/>
    </row>
  </sheetData>
  <mergeCells count="3">
    <mergeCell ref="C24:E24"/>
    <mergeCell ref="F24:H24"/>
    <mergeCell ref="I24:K24"/>
  </mergeCells>
  <pageMargins left="0.7" right="0.7" top="0.75" bottom="0.75" header="0.3" footer="0.3"/>
  <pageSetup paperSize="9" scale="62" orientation="landscape" verticalDpi="0" r:id="rId1"/>
  <rowBreaks count="1" manualBreakCount="1">
    <brk id="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PRORAČUNSKI KORISNICI</vt:lpstr>
      <vt:lpstr>RAZDJELI PRORAČUNA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2026-03-31T00:58:38Z</dcterms:modified>
</cp:coreProperties>
</file>